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'1'!$A$1:$L$15</definedName>
    <definedName name="_xlnm.Print_Area" localSheetId="2">'сады'!$A$1:$L$14</definedName>
    <definedName name="_xlnm.Print_Area" localSheetId="1">'школы'!$A$1:$L$14</definedName>
  </definedNames>
  <calcPr fullCalcOnLoad="1"/>
</workbook>
</file>

<file path=xl/sharedStrings.xml><?xml version="1.0" encoding="utf-8"?>
<sst xmlns="http://schemas.openxmlformats.org/spreadsheetml/2006/main" count="80" uniqueCount="29">
  <si>
    <t>№ п.п (вида товара)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</si>
  <si>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</si>
  <si>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</si>
  <si>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</si>
  <si>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</si>
  <si>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</si>
  <si>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</si>
  <si>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</si>
  <si>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</si>
  <si>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</si>
  <si>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</si>
  <si>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</si>
  <si>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</si>
  <si>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Сахар белый свекловичный в твердом состоянии без вкусоароматических или красящих добавок. Вид сахара белого: Кристаллический.</t>
  </si>
  <si>
    <t>Сахар.</t>
  </si>
  <si>
    <t>Директор ________________ Балуева Л.Н.</t>
  </si>
  <si>
    <t>Сахар белый свекловичный в твердом состоянии без вкусоароматических или красящих добавок</t>
  </si>
  <si>
    <t>Вид сахара белого: Кристаллический.</t>
  </si>
  <si>
    <t xml:space="preserve">1. </t>
  </si>
  <si>
    <t xml:space="preserve">Вид: Цельнозерный.
Способ обработки: Шлифованный.
Пропаренный: Нет.
Сорт: Не ниже высшего.
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</si>
  <si>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(сахар, рис)</t>
  </si>
  <si>
    <t>№ 2860700629423000094</t>
  </si>
  <si>
    <t>№ 2860308192823000110</t>
  </si>
  <si>
    <t>№ 3861600392723000026</t>
  </si>
  <si>
    <t>Источник информации о ценах. Сведения из Единого реестра государственных и муниципальных контрактов.</t>
  </si>
  <si>
    <t>№ 2860700629423000097</t>
  </si>
  <si>
    <t>№ 2860201507023000518</t>
  </si>
  <si>
    <t>Дата составления сводной таблицы 08.05.2024 г.</t>
  </si>
  <si>
    <t>Рис.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</si>
</sst>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b/>
      <sz val="11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2" fillId="33" borderId="0" xfId="0" applyFont="1" applyFill="1" applyAlignment="1">
      <alignment/>
    </xf>
    <xf numFmtId="165" fontId="43" fillId="33" borderId="10" xfId="60" applyFont="1" applyFill="1" applyBorder="1" applyAlignment="1">
      <alignment horizontal="center" vertical="center"/>
    </xf>
    <xf numFmtId="165" fontId="44" fillId="33" borderId="10" xfId="60" applyNumberFormat="1" applyFont="1" applyFill="1" applyBorder="1" applyAlignment="1">
      <alignment horizontal="center"/>
    </xf>
    <xf numFmtId="165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6" fontId="42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42" fillId="33" borderId="11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165" fontId="45" fillId="33" borderId="12" xfId="60" applyFont="1" applyFill="1" applyBorder="1" applyAlignment="1">
      <alignment horizontal="center" vertical="center"/>
    </xf>
    <xf numFmtId="165" fontId="45" fillId="33" borderId="10" xfId="6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2" fontId="45" fillId="33" borderId="13" xfId="0" applyNumberFormat="1" applyFont="1" applyFill="1" applyBorder="1" applyAlignment="1">
      <alignment horizontal="center" vertical="center"/>
    </xf>
    <xf numFmtId="165" fontId="43" fillId="33" borderId="14" xfId="60" applyFont="1" applyFill="1" applyBorder="1" applyAlignment="1">
      <alignment horizontal="center" vertical="center"/>
    </xf>
    <xf numFmtId="0" fontId="3" fillId="0" borderId="10" xfId="42" applyFont="1" applyBorder="1" applyAlignment="1" applyProtection="1">
      <alignment wrapText="1"/>
      <protection/>
    </xf>
    <xf numFmtId="165" fontId="44" fillId="33" borderId="10" xfId="0" applyNumberFormat="1" applyFont="1" applyFill="1" applyBorder="1" applyAlignment="1">
      <alignment horizontal="left" vertical="center" wrapText="1"/>
    </xf>
    <xf numFmtId="165" fontId="42" fillId="33" borderId="10" xfId="6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5" xfId="0" applyNumberFormat="1" applyFont="1" applyFill="1" applyBorder="1" applyAlignment="1">
      <alignment horizontal="center" textRotation="90" wrapText="1"/>
    </xf>
    <xf numFmtId="165" fontId="42" fillId="33" borderId="13" xfId="60" applyFont="1" applyFill="1" applyBorder="1" applyAlignment="1">
      <alignment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/>
    </xf>
    <xf numFmtId="0" fontId="3" fillId="33" borderId="16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kpd.garant.ru/#/api-garant/ktru/10.81.12.110-0000000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F5" sqref="F5:J5"/>
    </sheetView>
  </sheetViews>
  <sheetFormatPr defaultColWidth="9.140625" defaultRowHeight="15"/>
  <cols>
    <col min="1" max="1" width="7.8515625" style="3" customWidth="1"/>
    <col min="2" max="2" width="23.7109375" style="12" customWidth="1"/>
    <col min="3" max="3" width="57.00390625" style="3" customWidth="1"/>
    <col min="4" max="4" width="11.421875" style="3" customWidth="1"/>
    <col min="5" max="5" width="12.7109375" style="3" bestFit="1" customWidth="1"/>
    <col min="6" max="6" width="9.28125" style="3" bestFit="1" customWidth="1"/>
    <col min="7" max="7" width="9.8515625" style="3" bestFit="1" customWidth="1"/>
    <col min="8" max="8" width="9.28125" style="3" bestFit="1" customWidth="1"/>
    <col min="9" max="10" width="9.28125" style="3" customWidth="1"/>
    <col min="11" max="11" width="10.28125" style="3" customWidth="1"/>
    <col min="12" max="12" width="16.28125" style="3" customWidth="1"/>
    <col min="13" max="13" width="14.28125" style="3" bestFit="1" customWidth="1"/>
    <col min="14" max="16384" width="9.140625" style="3" customWidth="1"/>
  </cols>
  <sheetData>
    <row r="1" spans="1:12" s="1" customFormat="1" ht="15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1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" customFormat="1" ht="15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1" customFormat="1" ht="15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51" customHeight="1">
      <c r="A5" s="38" t="s">
        <v>0</v>
      </c>
      <c r="B5" s="38" t="s">
        <v>3</v>
      </c>
      <c r="C5" s="38" t="s">
        <v>4</v>
      </c>
      <c r="D5" s="38" t="s">
        <v>12</v>
      </c>
      <c r="E5" s="38" t="s">
        <v>11</v>
      </c>
      <c r="F5" s="38" t="s">
        <v>24</v>
      </c>
      <c r="G5" s="38"/>
      <c r="H5" s="38"/>
      <c r="I5" s="38"/>
      <c r="J5" s="38"/>
      <c r="K5" s="29" t="s">
        <v>1</v>
      </c>
      <c r="L5" s="29" t="s">
        <v>2</v>
      </c>
    </row>
    <row r="6" spans="1:12" ht="141" customHeight="1">
      <c r="A6" s="38"/>
      <c r="B6" s="38"/>
      <c r="C6" s="38"/>
      <c r="D6" s="38"/>
      <c r="E6" s="38"/>
      <c r="F6" s="27" t="s">
        <v>21</v>
      </c>
      <c r="G6" s="27" t="s">
        <v>22</v>
      </c>
      <c r="H6" s="27" t="s">
        <v>23</v>
      </c>
      <c r="I6" s="27" t="s">
        <v>25</v>
      </c>
      <c r="J6" s="27" t="s">
        <v>26</v>
      </c>
      <c r="K6" s="30"/>
      <c r="L6" s="30"/>
    </row>
    <row r="7" spans="1:12" ht="75">
      <c r="A7" s="20" t="s">
        <v>18</v>
      </c>
      <c r="B7" s="23" t="s">
        <v>16</v>
      </c>
      <c r="C7" s="14" t="s">
        <v>17</v>
      </c>
      <c r="D7" s="20" t="s">
        <v>7</v>
      </c>
      <c r="E7" s="24">
        <f>школы!E7+сады!E7</f>
        <v>2320</v>
      </c>
      <c r="F7" s="25">
        <v>118.33</v>
      </c>
      <c r="G7" s="25">
        <v>110.78</v>
      </c>
      <c r="H7" s="25">
        <v>80</v>
      </c>
      <c r="I7" s="28"/>
      <c r="J7" s="28"/>
      <c r="K7" s="21">
        <f>ROUND((H7+F7+G7)/3,2)</f>
        <v>103.04</v>
      </c>
      <c r="L7" s="22">
        <f>K7*E7</f>
        <v>239052.80000000002</v>
      </c>
    </row>
    <row r="8" spans="1:12" ht="75">
      <c r="A8" s="26">
        <v>2</v>
      </c>
      <c r="B8" s="14" t="s">
        <v>28</v>
      </c>
      <c r="C8" s="14" t="s">
        <v>19</v>
      </c>
      <c r="D8" s="26" t="s">
        <v>7</v>
      </c>
      <c r="E8" s="24">
        <f>школы!E8+сады!E8</f>
        <v>625</v>
      </c>
      <c r="F8" s="25"/>
      <c r="G8" s="25"/>
      <c r="H8" s="25">
        <v>110</v>
      </c>
      <c r="I8" s="25">
        <v>130.5</v>
      </c>
      <c r="J8" s="25">
        <v>98.91</v>
      </c>
      <c r="K8" s="21">
        <f>ROUND((J8+H8+I8)/3,2)</f>
        <v>113.14</v>
      </c>
      <c r="L8" s="22">
        <f>K8*E8</f>
        <v>70712.5</v>
      </c>
    </row>
    <row r="9" spans="1:13" ht="15">
      <c r="A9" s="35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7"/>
      <c r="L9" s="5">
        <f>SUM(L7:L8)</f>
        <v>309765.30000000005</v>
      </c>
      <c r="M9" s="6"/>
    </row>
    <row r="10" spans="1:12" ht="15" customHeight="1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9"/>
    </row>
    <row r="11" spans="1:10" ht="15">
      <c r="A11" s="10"/>
      <c r="B11" s="17"/>
      <c r="C11" s="2"/>
      <c r="D11" s="10"/>
      <c r="E11" s="10"/>
      <c r="F11" s="10"/>
      <c r="G11" s="10"/>
      <c r="H11" s="10"/>
      <c r="I11" s="10"/>
      <c r="J11" s="10"/>
    </row>
    <row r="12" spans="1:5" ht="15">
      <c r="A12" s="10" t="s">
        <v>10</v>
      </c>
      <c r="B12" s="10"/>
      <c r="C12" s="10"/>
      <c r="D12" s="11"/>
      <c r="E12" s="11"/>
    </row>
    <row r="13" spans="1:5" ht="15">
      <c r="A13" s="33" t="s">
        <v>15</v>
      </c>
      <c r="B13" s="33"/>
      <c r="C13" s="33"/>
      <c r="D13" s="11"/>
      <c r="E13" s="11"/>
    </row>
    <row r="14" ht="15">
      <c r="A14" s="3" t="s">
        <v>27</v>
      </c>
    </row>
    <row r="30" ht="15">
      <c r="E30" s="6"/>
    </row>
  </sheetData>
  <sheetProtection/>
  <mergeCells count="14">
    <mergeCell ref="A1:L1"/>
    <mergeCell ref="A5:A6"/>
    <mergeCell ref="B5:B6"/>
    <mergeCell ref="C5:C6"/>
    <mergeCell ref="D5:D6"/>
    <mergeCell ref="E5:E6"/>
    <mergeCell ref="K5:K6"/>
    <mergeCell ref="L5:L6"/>
    <mergeCell ref="A3:L3"/>
    <mergeCell ref="A2:L2"/>
    <mergeCell ref="A13:C13"/>
    <mergeCell ref="A4:L4"/>
    <mergeCell ref="A9:K9"/>
    <mergeCell ref="F5:J5"/>
  </mergeCells>
  <hyperlinks>
    <hyperlink ref="B7" r:id="rId1" display="/api-garant/ktru/10.81.12.110-00000004"/>
  </hyperlink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2">
      <selection activeCell="B8" sqref="B8"/>
    </sheetView>
  </sheetViews>
  <sheetFormatPr defaultColWidth="9.140625" defaultRowHeight="15"/>
  <cols>
    <col min="1" max="1" width="7.8515625" style="3" customWidth="1"/>
    <col min="2" max="2" width="23.7109375" style="12" customWidth="1"/>
    <col min="3" max="3" width="57.00390625" style="3" customWidth="1"/>
    <col min="4" max="4" width="11.421875" style="3" customWidth="1"/>
    <col min="5" max="5" width="12.00390625" style="3" customWidth="1"/>
    <col min="6" max="6" width="9.28125" style="3" bestFit="1" customWidth="1"/>
    <col min="7" max="7" width="9.8515625" style="3" bestFit="1" customWidth="1"/>
    <col min="8" max="8" width="9.28125" style="3" bestFit="1" customWidth="1"/>
    <col min="9" max="10" width="9.28125" style="3" customWidth="1"/>
    <col min="11" max="11" width="10.28125" style="3" customWidth="1"/>
    <col min="12" max="12" width="16.28125" style="3" customWidth="1"/>
    <col min="13" max="13" width="14.28125" style="3" bestFit="1" customWidth="1"/>
    <col min="14" max="16384" width="9.140625" style="3" customWidth="1"/>
  </cols>
  <sheetData>
    <row r="1" spans="1:12" s="1" customFormat="1" ht="15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1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" customFormat="1" ht="15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1" customFormat="1" ht="15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45" customHeight="1">
      <c r="A5" s="38" t="s">
        <v>0</v>
      </c>
      <c r="B5" s="38" t="s">
        <v>3</v>
      </c>
      <c r="C5" s="38" t="s">
        <v>4</v>
      </c>
      <c r="D5" s="38" t="s">
        <v>12</v>
      </c>
      <c r="E5" s="38" t="s">
        <v>11</v>
      </c>
      <c r="F5" s="38" t="s">
        <v>24</v>
      </c>
      <c r="G5" s="38"/>
      <c r="H5" s="38"/>
      <c r="I5" s="38"/>
      <c r="J5" s="38"/>
      <c r="K5" s="29" t="s">
        <v>1</v>
      </c>
      <c r="L5" s="29" t="s">
        <v>2</v>
      </c>
    </row>
    <row r="6" spans="1:12" ht="144.75" customHeight="1">
      <c r="A6" s="38"/>
      <c r="B6" s="29"/>
      <c r="C6" s="38"/>
      <c r="D6" s="38"/>
      <c r="E6" s="38"/>
      <c r="F6" s="27" t="s">
        <v>21</v>
      </c>
      <c r="G6" s="27" t="s">
        <v>22</v>
      </c>
      <c r="H6" s="27" t="s">
        <v>23</v>
      </c>
      <c r="I6" s="27" t="s">
        <v>25</v>
      </c>
      <c r="J6" s="27" t="s">
        <v>26</v>
      </c>
      <c r="K6" s="30"/>
      <c r="L6" s="30"/>
    </row>
    <row r="7" spans="1:12" ht="45">
      <c r="A7" s="16">
        <v>1</v>
      </c>
      <c r="B7" s="13" t="s">
        <v>14</v>
      </c>
      <c r="C7" s="14" t="s">
        <v>13</v>
      </c>
      <c r="D7" s="15" t="s">
        <v>7</v>
      </c>
      <c r="E7" s="18">
        <f>1475+165</f>
        <v>1640</v>
      </c>
      <c r="F7" s="25">
        <v>118.33</v>
      </c>
      <c r="G7" s="25">
        <v>110.78</v>
      </c>
      <c r="H7" s="25">
        <v>80</v>
      </c>
      <c r="I7" s="28"/>
      <c r="J7" s="28"/>
      <c r="K7" s="18">
        <f>ROUND((H7+F7+G7)/3,2)</f>
        <v>103.04</v>
      </c>
      <c r="L7" s="4">
        <f>K7*E7</f>
        <v>168985.6</v>
      </c>
    </row>
    <row r="8" spans="1:12" ht="75">
      <c r="A8" s="26">
        <v>2</v>
      </c>
      <c r="B8" s="14" t="s">
        <v>28</v>
      </c>
      <c r="C8" s="14" t="s">
        <v>19</v>
      </c>
      <c r="D8" s="26" t="s">
        <v>7</v>
      </c>
      <c r="E8" s="19">
        <f>375+50</f>
        <v>425</v>
      </c>
      <c r="F8" s="25"/>
      <c r="G8" s="25"/>
      <c r="H8" s="25">
        <v>110</v>
      </c>
      <c r="I8" s="25">
        <v>130.5</v>
      </c>
      <c r="J8" s="25">
        <v>98.91</v>
      </c>
      <c r="K8" s="18">
        <f>ROUND((H8+I8+J8)/3,2)</f>
        <v>113.14</v>
      </c>
      <c r="L8" s="4">
        <f>K8*E8</f>
        <v>48084.5</v>
      </c>
    </row>
    <row r="9" spans="1:13" ht="15">
      <c r="A9" s="35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7"/>
      <c r="L9" s="5">
        <f>SUM(L7:L8)</f>
        <v>217070.1</v>
      </c>
      <c r="M9" s="6"/>
    </row>
    <row r="10" spans="1:12" ht="15" customHeight="1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9"/>
    </row>
    <row r="11" spans="1:10" ht="15">
      <c r="A11" s="10"/>
      <c r="B11" s="17"/>
      <c r="C11" s="2"/>
      <c r="D11" s="10"/>
      <c r="E11" s="10"/>
      <c r="F11" s="10"/>
      <c r="G11" s="10"/>
      <c r="H11" s="10"/>
      <c r="I11" s="10"/>
      <c r="J11" s="10"/>
    </row>
    <row r="12" spans="1:5" ht="15">
      <c r="A12" s="10" t="s">
        <v>10</v>
      </c>
      <c r="B12" s="10"/>
      <c r="C12" s="10"/>
      <c r="D12" s="11"/>
      <c r="E12" s="11"/>
    </row>
    <row r="13" spans="1:5" ht="15">
      <c r="A13" s="33" t="s">
        <v>15</v>
      </c>
      <c r="B13" s="33"/>
      <c r="C13" s="33"/>
      <c r="D13" s="11"/>
      <c r="E13" s="11"/>
    </row>
    <row r="14" ht="15">
      <c r="A14" s="3" t="str">
        <f>1!A14</f>
        <v>Дата составления сводной таблицы 08.05.2024 г.</v>
      </c>
    </row>
  </sheetData>
  <sheetProtection/>
  <mergeCells count="14">
    <mergeCell ref="A13:C13"/>
    <mergeCell ref="A5:A6"/>
    <mergeCell ref="B5:B6"/>
    <mergeCell ref="C5:C6"/>
    <mergeCell ref="D5:D6"/>
    <mergeCell ref="E5:E6"/>
    <mergeCell ref="A9:K9"/>
    <mergeCell ref="F5:J5"/>
    <mergeCell ref="A1:L1"/>
    <mergeCell ref="A2:L2"/>
    <mergeCell ref="A3:L3"/>
    <mergeCell ref="A4:L4"/>
    <mergeCell ref="K5:K6"/>
    <mergeCell ref="L5:L6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4">
      <selection activeCell="B8" sqref="B8"/>
    </sheetView>
  </sheetViews>
  <sheetFormatPr defaultColWidth="9.140625" defaultRowHeight="15"/>
  <cols>
    <col min="1" max="1" width="7.8515625" style="3" customWidth="1"/>
    <col min="2" max="2" width="23.7109375" style="12" customWidth="1"/>
    <col min="3" max="3" width="57.00390625" style="3" customWidth="1"/>
    <col min="4" max="4" width="11.421875" style="3" customWidth="1"/>
    <col min="5" max="5" width="12.00390625" style="3" customWidth="1"/>
    <col min="6" max="6" width="9.28125" style="3" bestFit="1" customWidth="1"/>
    <col min="7" max="7" width="9.8515625" style="3" bestFit="1" customWidth="1"/>
    <col min="8" max="8" width="9.28125" style="3" bestFit="1" customWidth="1"/>
    <col min="9" max="10" width="9.28125" style="3" customWidth="1"/>
    <col min="11" max="11" width="10.28125" style="3" customWidth="1"/>
    <col min="12" max="12" width="16.28125" style="3" customWidth="1"/>
    <col min="13" max="13" width="14.28125" style="3" bestFit="1" customWidth="1"/>
    <col min="14" max="16384" width="9.140625" style="3" customWidth="1"/>
  </cols>
  <sheetData>
    <row r="1" spans="1:12" s="1" customFormat="1" ht="15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1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" customFormat="1" ht="15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1" customFormat="1" ht="15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9.5" customHeight="1">
      <c r="A5" s="38" t="s">
        <v>0</v>
      </c>
      <c r="B5" s="38" t="s">
        <v>3</v>
      </c>
      <c r="C5" s="38" t="s">
        <v>4</v>
      </c>
      <c r="D5" s="38" t="s">
        <v>12</v>
      </c>
      <c r="E5" s="38" t="s">
        <v>11</v>
      </c>
      <c r="F5" s="38" t="s">
        <v>24</v>
      </c>
      <c r="G5" s="38"/>
      <c r="H5" s="38"/>
      <c r="I5" s="38"/>
      <c r="J5" s="38"/>
      <c r="K5" s="29" t="s">
        <v>1</v>
      </c>
      <c r="L5" s="29" t="s">
        <v>2</v>
      </c>
    </row>
    <row r="6" spans="1:12" ht="141" customHeight="1">
      <c r="A6" s="38"/>
      <c r="B6" s="29"/>
      <c r="C6" s="38"/>
      <c r="D6" s="38"/>
      <c r="E6" s="38"/>
      <c r="F6" s="27" t="s">
        <v>21</v>
      </c>
      <c r="G6" s="27" t="s">
        <v>22</v>
      </c>
      <c r="H6" s="27" t="s">
        <v>23</v>
      </c>
      <c r="I6" s="27" t="s">
        <v>25</v>
      </c>
      <c r="J6" s="27" t="s">
        <v>26</v>
      </c>
      <c r="K6" s="30"/>
      <c r="L6" s="30"/>
    </row>
    <row r="7" spans="1:12" ht="75">
      <c r="A7" s="26">
        <v>1</v>
      </c>
      <c r="B7" s="14" t="s">
        <v>16</v>
      </c>
      <c r="C7" s="14" t="s">
        <v>17</v>
      </c>
      <c r="D7" s="26" t="s">
        <v>7</v>
      </c>
      <c r="E7" s="19">
        <f>615+65</f>
        <v>680</v>
      </c>
      <c r="F7" s="25">
        <v>118.33</v>
      </c>
      <c r="G7" s="25">
        <v>110.78</v>
      </c>
      <c r="H7" s="25">
        <v>80</v>
      </c>
      <c r="I7" s="28"/>
      <c r="J7" s="28"/>
      <c r="K7" s="19">
        <f>ROUND((H7+F7+G7)/3,2)</f>
        <v>103.04</v>
      </c>
      <c r="L7" s="19">
        <f>K7*E7</f>
        <v>70067.2</v>
      </c>
    </row>
    <row r="8" spans="1:12" ht="75">
      <c r="A8" s="26">
        <v>2</v>
      </c>
      <c r="B8" s="14" t="s">
        <v>28</v>
      </c>
      <c r="C8" s="14" t="s">
        <v>19</v>
      </c>
      <c r="D8" s="26" t="s">
        <v>7</v>
      </c>
      <c r="E8" s="19">
        <f>150+50</f>
        <v>200</v>
      </c>
      <c r="F8" s="25"/>
      <c r="G8" s="25"/>
      <c r="H8" s="25">
        <v>110</v>
      </c>
      <c r="I8" s="25">
        <v>130.5</v>
      </c>
      <c r="J8" s="25">
        <v>98.91</v>
      </c>
      <c r="K8" s="19">
        <f>ROUND((J8+H8+I8)/3,2)</f>
        <v>113.14</v>
      </c>
      <c r="L8" s="19">
        <f>K8*E8</f>
        <v>22628</v>
      </c>
    </row>
    <row r="9" spans="1:13" ht="15">
      <c r="A9" s="35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7"/>
      <c r="L9" s="5">
        <f>SUM(L7:L8)</f>
        <v>92695.2</v>
      </c>
      <c r="M9" s="6"/>
    </row>
    <row r="10" spans="1:12" ht="15" customHeight="1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9"/>
    </row>
    <row r="11" spans="1:10" ht="15">
      <c r="A11" s="10"/>
      <c r="B11" s="17"/>
      <c r="C11" s="2"/>
      <c r="D11" s="10"/>
      <c r="E11" s="10"/>
      <c r="F11" s="10"/>
      <c r="G11" s="10"/>
      <c r="H11" s="10"/>
      <c r="I11" s="10"/>
      <c r="J11" s="10"/>
    </row>
    <row r="12" spans="1:5" ht="15">
      <c r="A12" s="10" t="s">
        <v>10</v>
      </c>
      <c r="B12" s="10"/>
      <c r="C12" s="10"/>
      <c r="D12" s="11"/>
      <c r="E12" s="11"/>
    </row>
    <row r="13" spans="1:5" ht="15">
      <c r="A13" s="33" t="s">
        <v>15</v>
      </c>
      <c r="B13" s="33"/>
      <c r="C13" s="33"/>
      <c r="D13" s="11"/>
      <c r="E13" s="11"/>
    </row>
    <row r="14" ht="15">
      <c r="A14" s="3" t="str">
        <f>1!A14</f>
        <v>Дата составления сводной таблицы 08.05.2024 г.</v>
      </c>
    </row>
  </sheetData>
  <sheetProtection/>
  <mergeCells count="14">
    <mergeCell ref="C5:C6"/>
    <mergeCell ref="D5:D6"/>
    <mergeCell ref="E5:E6"/>
    <mergeCell ref="F5:J5"/>
    <mergeCell ref="A9:K9"/>
    <mergeCell ref="A13:C13"/>
    <mergeCell ref="A1:L1"/>
    <mergeCell ref="A2:L2"/>
    <mergeCell ref="A3:L3"/>
    <mergeCell ref="A4:L4"/>
    <mergeCell ref="K5:K6"/>
    <mergeCell ref="L5:L6"/>
    <mergeCell ref="A5:A6"/>
    <mergeCell ref="B5:B6"/>
  </mergeCells>
  <printOptions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Русакевич ИС</cp:lastModifiedBy>
  <cp:lastPrinted>2024-05-23T07:20:17Z</cp:lastPrinted>
  <dcterms:created xsi:type="dcterms:W3CDTF">2014-02-14T07:05:08Z</dcterms:created>
  <dcterms:modified xsi:type="dcterms:W3CDTF">2024-05-23T07:20:41Z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